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izvršenje proračuna\3-2024\"/>
    </mc:Choice>
  </mc:AlternateContent>
  <bookViews>
    <workbookView xWindow="0" yWindow="0" windowWidth="28800" windowHeight="12135" activeTab="1"/>
  </bookViews>
  <sheets>
    <sheet name="Kategorija 1" sheetId="10" r:id="rId1"/>
    <sheet name="Kategorija 2" sheetId="7" r:id="rId2"/>
  </sheets>
  <calcPr calcId="152511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7" l="1"/>
  <c r="C19" i="7" s="1"/>
  <c r="E24" i="10"/>
  <c r="E29" i="10"/>
  <c r="E39" i="10"/>
  <c r="E25" i="10"/>
  <c r="E34" i="10"/>
  <c r="E31" i="10"/>
  <c r="C18" i="7"/>
  <c r="C17" i="7"/>
  <c r="E30" i="10"/>
  <c r="E15" i="10"/>
  <c r="E12" i="10"/>
  <c r="E53" i="10" s="1"/>
  <c r="E14" i="10"/>
</calcChain>
</file>

<file path=xl/sharedStrings.xml><?xml version="1.0" encoding="utf-8"?>
<sst xmlns="http://schemas.openxmlformats.org/spreadsheetml/2006/main" count="274" uniqueCount="148">
  <si>
    <t xml:space="preserve">NAZIV PRIMATELJA </t>
  </si>
  <si>
    <t xml:space="preserve">OIB PRIMATELJA </t>
  </si>
  <si>
    <t xml:space="preserve">NAZIV ISPLATITELJA </t>
  </si>
  <si>
    <t>Kategorija 1</t>
  </si>
  <si>
    <t>NAZIV ISPLATITELJA</t>
  </si>
  <si>
    <t>Kategorija 2</t>
  </si>
  <si>
    <t>VRSTA RASHODA  IZDATAKA **</t>
  </si>
  <si>
    <t>ISPLAĆENI IZNOS *</t>
  </si>
  <si>
    <t xml:space="preserve">*Ukupan iznos zbirne isplate po vrsti primanja u razdoblju izvještavanja u službenoj valuti Republike Hrvatske </t>
  </si>
  <si>
    <t>proračunskog računovodstva i računski plan.</t>
  </si>
  <si>
    <t>UKUPAN IZNOS ISPLATE PO PRIMATELJU SRED.U RAZDO.IZVJ.*</t>
  </si>
  <si>
    <t>3221, UREDSKI MATERIJAL I OSTALI MATERIJALNI RASHODI</t>
  </si>
  <si>
    <t>3231, USLUGE TELEFONA, POŠTE I PRIJEVOZA</t>
  </si>
  <si>
    <t xml:space="preserve">3431, BANKARSKE USLUGE I USLUGE PLATNOG PROMETA </t>
  </si>
  <si>
    <t xml:space="preserve"> </t>
  </si>
  <si>
    <t xml:space="preserve">**Iskazuje se šifra i naziv računa ekonomske klasifikacije razine odjeljka u skladu s pravilnikom kojim se uređuje sustav </t>
  </si>
  <si>
    <t>JAVNA OBJAVA INFORMACIJA O PRORAČUNSKOJ POTROŠNJI</t>
  </si>
  <si>
    <t xml:space="preserve">SJEDIŠTE/PREBIVALIŠTE (GRAD/OPĆINA) PRIMATELJA </t>
  </si>
  <si>
    <t xml:space="preserve">MINISTARSTVO ZNANOSTI I OBRAZOVANJA </t>
  </si>
  <si>
    <t>3111, PLAĆE ZA REDOVAN RAD</t>
  </si>
  <si>
    <t xml:space="preserve">3132, DOPRINOS ZA OBVEZNO ZDRAVSTVENO OSIGURANJE </t>
  </si>
  <si>
    <t>3212, NAKNADA ZA PRIJEVOZ, ZA RAD NA TERENU I ODVOJENI ŽIVOT</t>
  </si>
  <si>
    <t>USTANOVA; SREDNJA ŠKOLA HVAR,  OIB: 92464275654</t>
  </si>
  <si>
    <t>UKUPNO</t>
  </si>
  <si>
    <t>OTP banka d.d.</t>
  </si>
  <si>
    <t>52508873833</t>
  </si>
  <si>
    <t>Split</t>
  </si>
  <si>
    <t>Srednja škola Hvar</t>
  </si>
  <si>
    <t>SPLITSKO DALMATINSKA ŽUPANIJA</t>
  </si>
  <si>
    <t>Zagreb</t>
  </si>
  <si>
    <t>3211, SLUŽBENA PUTOVANJA</t>
  </si>
  <si>
    <t>Dubrovnik</t>
  </si>
  <si>
    <t>Dubrovnik sun d.o.o.</t>
  </si>
  <si>
    <t>Infokom software &amp; consulting d.o.o.</t>
  </si>
  <si>
    <t>Hrvatski telekom d.d.</t>
  </si>
  <si>
    <t>Telemach Hrvatska d.o.o.</t>
  </si>
  <si>
    <t>Konzum plus d.o.o.</t>
  </si>
  <si>
    <t>Jelsa</t>
  </si>
  <si>
    <t>Hrvatska pošta d.d.</t>
  </si>
  <si>
    <t>Velika Gorica</t>
  </si>
  <si>
    <t>Office computers, obrt za trgovinu i usluge</t>
  </si>
  <si>
    <t>Hvar</t>
  </si>
  <si>
    <t>Stari Grad</t>
  </si>
  <si>
    <t>Hep elektra d.o.o.</t>
  </si>
  <si>
    <t>Inter Hvar d.o.o.</t>
  </si>
  <si>
    <t>Tommy d.o.o.</t>
  </si>
  <si>
    <t>Nastavni zavod za javno zdravstvo sdž</t>
  </si>
  <si>
    <t>3299, OSTALI NESPOMENUTI RASHODI POSLOVANJA</t>
  </si>
  <si>
    <t>62226620908</t>
  </si>
  <si>
    <t>00278260010</t>
  </si>
  <si>
    <t>55341918933</t>
  </si>
  <si>
    <t>3225, SITAN INVENTAR I AUTO GUME</t>
  </si>
  <si>
    <t>3224, MATERIJAL I DIJELOVI ZA TEKUĆE I INVESTICIJSKO ODRŽAVANJE</t>
  </si>
  <si>
    <t>43965974818</t>
  </si>
  <si>
    <t>3223, ENERGIJA</t>
  </si>
  <si>
    <t>3232, USLUGE TEKUĆEG I INVESTICIJSKOG ODRŽAVANJA</t>
  </si>
  <si>
    <t>61823356827</t>
  </si>
  <si>
    <t>3222, MATERIJAL I SIROVINE</t>
  </si>
  <si>
    <t>54948902275</t>
  </si>
  <si>
    <t>3236, ZDRAVSTVENE I VETERINARSKE USLUGE</t>
  </si>
  <si>
    <t>60174672203</t>
  </si>
  <si>
    <t>95530746475</t>
  </si>
  <si>
    <t>3238, RAČUNALNE USLUGE</t>
  </si>
  <si>
    <t>70133616033</t>
  </si>
  <si>
    <t>81793146560</t>
  </si>
  <si>
    <t>87311810356</t>
  </si>
  <si>
    <t xml:space="preserve">Razdoblje: ožujak 2024. godine </t>
  </si>
  <si>
    <t>HZ RiF</t>
  </si>
  <si>
    <t>Taxi Stari Grad</t>
  </si>
  <si>
    <t>donacije</t>
  </si>
  <si>
    <t>3295-PRISTOJBE I NAKNADE</t>
  </si>
  <si>
    <t>75508100288</t>
  </si>
  <si>
    <t>3213, SEMINARI, SAVJETOVANJA I SIMPOZIJI</t>
  </si>
  <si>
    <t>12911 BOLOVANJE NA TERET HZZO-a</t>
  </si>
  <si>
    <t xml:space="preserve">Jelkom, </t>
  </si>
  <si>
    <t>92345732468</t>
  </si>
  <si>
    <t>Vrboska</t>
  </si>
  <si>
    <t>3234, KOMUNALNE USLUGE</t>
  </si>
  <si>
    <t>Master copy d.o.o.</t>
  </si>
  <si>
    <t>58991588138</t>
  </si>
  <si>
    <t>3232, OSTALE USLUGE</t>
  </si>
  <si>
    <t>Hvarski vodovod</t>
  </si>
  <si>
    <t>96577868636</t>
  </si>
  <si>
    <t>Udruga za promicanje glazbene kulture</t>
  </si>
  <si>
    <t>60167181169</t>
  </si>
  <si>
    <t>Financijska agencija</t>
  </si>
  <si>
    <t>85821130368</t>
  </si>
  <si>
    <t>Croatia osiguranje</t>
  </si>
  <si>
    <t>26187994862</t>
  </si>
  <si>
    <t>In Rebus d.o.o.</t>
  </si>
  <si>
    <t>91591564577</t>
  </si>
  <si>
    <t>Tramax d.o.o.</t>
  </si>
  <si>
    <t>21270210680</t>
  </si>
  <si>
    <t>Sveučilište u Dubrovniku, studenski dom</t>
  </si>
  <si>
    <t>66467746606</t>
  </si>
  <si>
    <t>Pivac, mesna industrija</t>
  </si>
  <si>
    <t>28128148322</t>
  </si>
  <si>
    <t>Vrgorac</t>
  </si>
  <si>
    <t>Studenac d.o.o.</t>
  </si>
  <si>
    <t>02023029348</t>
  </si>
  <si>
    <t>Omiš</t>
  </si>
  <si>
    <t>00064440073</t>
  </si>
  <si>
    <t>Komunalno Hvar, d.o.o.</t>
  </si>
  <si>
    <t>85724396887</t>
  </si>
  <si>
    <t>Poslovni edukator</t>
  </si>
  <si>
    <t>45065170578</t>
  </si>
  <si>
    <t>Kaštel Sućurac</t>
  </si>
  <si>
    <t>Ljiljan obrt za proizvodnju i usluge</t>
  </si>
  <si>
    <t>87343031521</t>
  </si>
  <si>
    <t>Odvodnja Hvar, d.o.o.</t>
  </si>
  <si>
    <t>80799090950</t>
  </si>
  <si>
    <t>Alca Zagreb d.o.o.,</t>
  </si>
  <si>
    <t>58353015102</t>
  </si>
  <si>
    <t>Corona copy d.o.o.</t>
  </si>
  <si>
    <t>23495584640</t>
  </si>
  <si>
    <t>Školske novine d.d.</t>
  </si>
  <si>
    <t>24796394086</t>
  </si>
  <si>
    <t>Zajednica ugostiteljsko turističkih škola</t>
  </si>
  <si>
    <t>96751705857</t>
  </si>
  <si>
    <t>Opatija</t>
  </si>
  <si>
    <t>Leprinka d.o.o.</t>
  </si>
  <si>
    <t>27332507825</t>
  </si>
  <si>
    <t>Ičići</t>
  </si>
  <si>
    <t>Odvjetničko društvo Primorac i partneri</t>
  </si>
  <si>
    <t>73118313420</t>
  </si>
  <si>
    <t>Liesna d.o.o.</t>
  </si>
  <si>
    <t>24194490705</t>
  </si>
  <si>
    <t>3121, OSTALI RASHODI ZA ZAPOSLENE</t>
  </si>
  <si>
    <t>Hotel Imperial Vodice</t>
  </si>
  <si>
    <t>06819473304</t>
  </si>
  <si>
    <t>Vodice</t>
  </si>
  <si>
    <t>Sunce hoteli d.d.</t>
  </si>
  <si>
    <t>06916431329</t>
  </si>
  <si>
    <t>Antoana d.o.o.</t>
  </si>
  <si>
    <t>65587651704</t>
  </si>
  <si>
    <t>Kentaur d.o.o.</t>
  </si>
  <si>
    <t>37331485871</t>
  </si>
  <si>
    <t>Ljekarna SDŽ</t>
  </si>
  <si>
    <t>71474870971</t>
  </si>
  <si>
    <t>uslužni obrt Dobri ključar Barić</t>
  </si>
  <si>
    <t>99929630012</t>
  </si>
  <si>
    <t>24,48+16,6</t>
  </si>
  <si>
    <t>Hagleitner Hygiene Hrvatska d.o.o.</t>
  </si>
  <si>
    <t>74412164591</t>
  </si>
  <si>
    <t>Jastrebarsko</t>
  </si>
  <si>
    <t>3292, PREMIJE OSIGURANJA</t>
  </si>
  <si>
    <t>3294, ČLANARINE</t>
  </si>
  <si>
    <t>3237, INTELEKTUALNE I OSOBNE USLUGE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</si>
</sst>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/>
    <xf numFmtId="0" fontId="8" fillId="0" borderId="1" xfId="0" applyFont="1" applyBorder="1" applyAlignment="1">
      <alignment horizontal="left" vertical="center" wrapText="1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4" fontId="2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11" fillId="2" borderId="0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vertical="center" wrapText="1"/>
    </xf>
    <xf numFmtId="0" fontId="0" fillId="0" borderId="0" xfId="0" applyAlignment="1"/>
    <xf numFmtId="4" fontId="4" fillId="2" borderId="2" xfId="0" applyNumberFormat="1" applyFont="1" applyFill="1" applyBorder="1" applyAlignment="1">
      <alignment horizontal="center" wrapText="1"/>
    </xf>
    <xf numFmtId="4" fontId="4" fillId="2" borderId="2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wrapText="1"/>
    </xf>
    <xf numFmtId="4" fontId="4" fillId="2" borderId="1" xfId="0" applyNumberFormat="1" applyFont="1" applyFill="1" applyBorder="1" applyAlignment="1">
      <alignment horizontal="left" wrapText="1"/>
    </xf>
    <xf numFmtId="4" fontId="4" fillId="2" borderId="1" xfId="0" applyNumberFormat="1" applyFont="1" applyFill="1" applyBorder="1" applyAlignment="1">
      <alignment horizontal="right"/>
    </xf>
    <xf numFmtId="0" fontId="0" fillId="0" borderId="1" xfId="0" applyBorder="1"/>
    <xf numFmtId="0" fontId="3" fillId="2" borderId="1" xfId="0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wrapText="1"/>
    </xf>
    <xf numFmtId="0" fontId="5" fillId="0" borderId="0" xfId="0" applyFont="1"/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2" fillId="2" borderId="0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Obično_List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8"/>
  <sheetViews>
    <sheetView workbookViewId="0">
      <selection activeCell="G52" sqref="G52"/>
    </sheetView>
  </sheetViews>
  <sheetFormatPr defaultRowHeight="15" x14ac:dyDescent="0.25"/>
  <cols>
    <col min="2" max="2" width="38.7109375" customWidth="1"/>
    <col min="3" max="3" width="23.28515625" customWidth="1"/>
    <col min="4" max="4" width="23.85546875" customWidth="1"/>
    <col min="5" max="5" width="27.28515625" customWidth="1"/>
    <col min="6" max="6" width="25.140625" customWidth="1"/>
    <col min="7" max="7" width="33.85546875" customWidth="1"/>
    <col min="8" max="8" width="24.28515625" customWidth="1"/>
  </cols>
  <sheetData>
    <row r="1" spans="2:8" ht="18" x14ac:dyDescent="0.25">
      <c r="B1" s="3"/>
      <c r="C1" s="3"/>
      <c r="D1" s="3"/>
      <c r="E1" s="3"/>
      <c r="F1" s="3"/>
      <c r="G1" s="3"/>
      <c r="H1" s="2"/>
    </row>
    <row r="2" spans="2:8" ht="18" customHeight="1" x14ac:dyDescent="0.25">
      <c r="B2" s="35" t="s">
        <v>16</v>
      </c>
      <c r="C2" s="35"/>
      <c r="D2" s="35"/>
      <c r="E2" s="35"/>
      <c r="F2" s="35"/>
      <c r="G2" s="35"/>
      <c r="H2" s="4"/>
    </row>
    <row r="3" spans="2:8" ht="34.9" customHeight="1" x14ac:dyDescent="0.25">
      <c r="B3" s="12"/>
      <c r="C3" s="38" t="s">
        <v>22</v>
      </c>
      <c r="D3" s="38"/>
      <c r="E3" s="38"/>
      <c r="F3" s="12"/>
      <c r="G3" s="12"/>
      <c r="H3" s="2"/>
    </row>
    <row r="4" spans="2:8" x14ac:dyDescent="0.25">
      <c r="B4" s="36" t="s">
        <v>66</v>
      </c>
      <c r="C4" s="37"/>
      <c r="D4" s="37"/>
      <c r="E4" s="37"/>
      <c r="F4" s="37"/>
      <c r="G4" s="37"/>
    </row>
    <row r="5" spans="2:8" ht="18" x14ac:dyDescent="0.25">
      <c r="B5" s="13" t="s">
        <v>3</v>
      </c>
      <c r="C5" s="12"/>
      <c r="D5" s="12"/>
      <c r="E5" s="12"/>
      <c r="F5" s="12"/>
      <c r="G5" s="12"/>
    </row>
    <row r="6" spans="2:8" ht="65.45" customHeight="1" x14ac:dyDescent="0.25">
      <c r="B6" s="5" t="s">
        <v>0</v>
      </c>
      <c r="C6" s="5" t="s">
        <v>1</v>
      </c>
      <c r="D6" s="5" t="s">
        <v>17</v>
      </c>
      <c r="E6" s="5" t="s">
        <v>10</v>
      </c>
      <c r="F6" s="5" t="s">
        <v>2</v>
      </c>
      <c r="G6" s="5" t="s">
        <v>6</v>
      </c>
    </row>
    <row r="7" spans="2:8" s="7" customFormat="1" ht="18.600000000000001" customHeight="1" x14ac:dyDescent="0.2"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</row>
    <row r="8" spans="2:8" ht="30" customHeight="1" x14ac:dyDescent="0.25">
      <c r="B8" s="16" t="s">
        <v>24</v>
      </c>
      <c r="C8" s="23" t="s">
        <v>25</v>
      </c>
      <c r="D8" s="22" t="s">
        <v>26</v>
      </c>
      <c r="E8" s="22">
        <v>127.99</v>
      </c>
      <c r="F8" s="21" t="s">
        <v>27</v>
      </c>
      <c r="G8" s="18" t="s">
        <v>13</v>
      </c>
    </row>
    <row r="9" spans="2:8" ht="30" customHeight="1" x14ac:dyDescent="0.25">
      <c r="B9" s="16" t="s">
        <v>67</v>
      </c>
      <c r="C9" s="23" t="s">
        <v>71</v>
      </c>
      <c r="D9" s="22" t="s">
        <v>29</v>
      </c>
      <c r="E9" s="22">
        <v>95</v>
      </c>
      <c r="F9" s="21" t="s">
        <v>27</v>
      </c>
      <c r="G9" s="17" t="s">
        <v>72</v>
      </c>
    </row>
    <row r="10" spans="2:8" ht="28.15" customHeight="1" x14ac:dyDescent="0.25">
      <c r="B10" s="16" t="s">
        <v>32</v>
      </c>
      <c r="C10" s="23" t="s">
        <v>60</v>
      </c>
      <c r="D10" s="22" t="s">
        <v>31</v>
      </c>
      <c r="E10" s="22">
        <v>652.45000000000005</v>
      </c>
      <c r="F10" s="21" t="s">
        <v>27</v>
      </c>
      <c r="G10" s="19" t="s">
        <v>30</v>
      </c>
    </row>
    <row r="11" spans="2:8" ht="28.15" customHeight="1" x14ac:dyDescent="0.25">
      <c r="B11" s="16" t="s">
        <v>68</v>
      </c>
      <c r="C11" s="23" t="s">
        <v>101</v>
      </c>
      <c r="D11" s="22" t="s">
        <v>42</v>
      </c>
      <c r="E11" s="22">
        <v>585</v>
      </c>
      <c r="F11" s="21" t="s">
        <v>27</v>
      </c>
      <c r="G11" s="19" t="s">
        <v>47</v>
      </c>
    </row>
    <row r="12" spans="2:8" ht="28.15" customHeight="1" x14ac:dyDescent="0.25">
      <c r="B12" s="16" t="s">
        <v>74</v>
      </c>
      <c r="C12" s="23" t="s">
        <v>75</v>
      </c>
      <c r="D12" s="22" t="s">
        <v>76</v>
      </c>
      <c r="E12" s="22">
        <f>30.66+22.5</f>
        <v>53.16</v>
      </c>
      <c r="F12" s="21" t="s">
        <v>27</v>
      </c>
      <c r="G12" s="19" t="s">
        <v>77</v>
      </c>
    </row>
    <row r="13" spans="2:8" ht="28.15" customHeight="1" x14ac:dyDescent="0.25">
      <c r="B13" s="16" t="s">
        <v>78</v>
      </c>
      <c r="C13" s="23" t="s">
        <v>79</v>
      </c>
      <c r="D13" s="22" t="s">
        <v>26</v>
      </c>
      <c r="E13" s="22">
        <v>135</v>
      </c>
      <c r="F13" s="21" t="s">
        <v>27</v>
      </c>
      <c r="G13" s="19" t="s">
        <v>80</v>
      </c>
    </row>
    <row r="14" spans="2:8" ht="28.15" customHeight="1" x14ac:dyDescent="0.25">
      <c r="B14" s="16" t="s">
        <v>33</v>
      </c>
      <c r="C14" s="23" t="s">
        <v>61</v>
      </c>
      <c r="D14" s="22" t="s">
        <v>26</v>
      </c>
      <c r="E14" s="22">
        <f>20.84+20.84</f>
        <v>41.68</v>
      </c>
      <c r="F14" s="21" t="s">
        <v>27</v>
      </c>
      <c r="G14" s="19" t="s">
        <v>62</v>
      </c>
    </row>
    <row r="15" spans="2:8" ht="28.15" customHeight="1" x14ac:dyDescent="0.25">
      <c r="B15" s="16" t="s">
        <v>43</v>
      </c>
      <c r="C15" s="23" t="s">
        <v>53</v>
      </c>
      <c r="D15" s="22" t="s">
        <v>29</v>
      </c>
      <c r="E15" s="22">
        <f>1722.7+1181.59+445.22</f>
        <v>3349.51</v>
      </c>
      <c r="F15" s="21" t="s">
        <v>27</v>
      </c>
      <c r="G15" s="19" t="s">
        <v>54</v>
      </c>
    </row>
    <row r="16" spans="2:8" ht="28.15" customHeight="1" x14ac:dyDescent="0.25">
      <c r="B16" s="16" t="s">
        <v>81</v>
      </c>
      <c r="C16" s="23" t="s">
        <v>82</v>
      </c>
      <c r="D16" s="22" t="s">
        <v>37</v>
      </c>
      <c r="E16" s="22">
        <v>272.75</v>
      </c>
      <c r="F16" s="21" t="s">
        <v>27</v>
      </c>
      <c r="G16" s="19" t="s">
        <v>77</v>
      </c>
    </row>
    <row r="17" spans="2:7" ht="28.15" customHeight="1" x14ac:dyDescent="0.25">
      <c r="B17" s="16" t="s">
        <v>83</v>
      </c>
      <c r="C17" s="23" t="s">
        <v>84</v>
      </c>
      <c r="D17" s="22" t="s">
        <v>29</v>
      </c>
      <c r="E17" s="22">
        <v>210</v>
      </c>
      <c r="F17" s="21" t="s">
        <v>27</v>
      </c>
      <c r="G17" s="19" t="s">
        <v>47</v>
      </c>
    </row>
    <row r="18" spans="2:7" ht="28.15" customHeight="1" x14ac:dyDescent="0.25">
      <c r="B18" s="16" t="s">
        <v>85</v>
      </c>
      <c r="C18" s="23" t="s">
        <v>86</v>
      </c>
      <c r="D18" s="22" t="s">
        <v>29</v>
      </c>
      <c r="E18" s="22" t="s">
        <v>141</v>
      </c>
      <c r="F18" s="21" t="s">
        <v>27</v>
      </c>
      <c r="G18" s="19" t="s">
        <v>47</v>
      </c>
    </row>
    <row r="19" spans="2:7" ht="28.15" customHeight="1" x14ac:dyDescent="0.25">
      <c r="B19" s="16" t="s">
        <v>85</v>
      </c>
      <c r="C19" s="23" t="s">
        <v>86</v>
      </c>
      <c r="D19" s="22" t="s">
        <v>29</v>
      </c>
      <c r="E19" s="22">
        <v>3.32</v>
      </c>
      <c r="F19" s="21" t="s">
        <v>27</v>
      </c>
      <c r="G19" s="19" t="s">
        <v>62</v>
      </c>
    </row>
    <row r="20" spans="2:7" ht="28.15" customHeight="1" x14ac:dyDescent="0.25">
      <c r="B20" s="16" t="s">
        <v>38</v>
      </c>
      <c r="C20" s="23" t="s">
        <v>65</v>
      </c>
      <c r="D20" s="22" t="s">
        <v>39</v>
      </c>
      <c r="E20" s="22">
        <v>65.900000000000006</v>
      </c>
      <c r="F20" s="21" t="s">
        <v>27</v>
      </c>
      <c r="G20" s="19" t="s">
        <v>12</v>
      </c>
    </row>
    <row r="21" spans="2:7" ht="28.15" customHeight="1" x14ac:dyDescent="0.25">
      <c r="B21" s="16" t="s">
        <v>87</v>
      </c>
      <c r="C21" s="23" t="s">
        <v>88</v>
      </c>
      <c r="D21" s="22" t="s">
        <v>29</v>
      </c>
      <c r="E21" s="22">
        <v>106.76</v>
      </c>
      <c r="F21" s="21" t="s">
        <v>27</v>
      </c>
      <c r="G21" s="19" t="s">
        <v>145</v>
      </c>
    </row>
    <row r="22" spans="2:7" ht="28.15" customHeight="1" x14ac:dyDescent="0.25">
      <c r="B22" s="16" t="s">
        <v>34</v>
      </c>
      <c r="C22" s="23" t="s">
        <v>64</v>
      </c>
      <c r="D22" s="22" t="s">
        <v>29</v>
      </c>
      <c r="E22" s="22">
        <v>252.29</v>
      </c>
      <c r="F22" s="21" t="s">
        <v>27</v>
      </c>
      <c r="G22" s="19" t="s">
        <v>12</v>
      </c>
    </row>
    <row r="23" spans="2:7" ht="28.15" customHeight="1" x14ac:dyDescent="0.25">
      <c r="B23" s="16" t="s">
        <v>35</v>
      </c>
      <c r="C23" s="23" t="s">
        <v>63</v>
      </c>
      <c r="D23" s="22" t="s">
        <v>29</v>
      </c>
      <c r="E23" s="22">
        <v>194.83</v>
      </c>
      <c r="F23" s="21" t="s">
        <v>27</v>
      </c>
      <c r="G23" s="19" t="s">
        <v>12</v>
      </c>
    </row>
    <row r="24" spans="2:7" ht="28.15" customHeight="1" x14ac:dyDescent="0.25">
      <c r="B24" s="16" t="s">
        <v>36</v>
      </c>
      <c r="C24" s="23" t="s">
        <v>48</v>
      </c>
      <c r="D24" s="22" t="s">
        <v>29</v>
      </c>
      <c r="E24" s="22">
        <f>243.16+206.37+77.17+0.52+43.98</f>
        <v>571.19999999999993</v>
      </c>
      <c r="F24" s="21" t="s">
        <v>27</v>
      </c>
      <c r="G24" s="19" t="s">
        <v>11</v>
      </c>
    </row>
    <row r="25" spans="2:7" ht="28.15" customHeight="1" x14ac:dyDescent="0.25">
      <c r="B25" s="16" t="s">
        <v>89</v>
      </c>
      <c r="C25" s="23" t="s">
        <v>90</v>
      </c>
      <c r="D25" s="22" t="s">
        <v>29</v>
      </c>
      <c r="E25" s="22">
        <f>130.65+130.65</f>
        <v>261.3</v>
      </c>
      <c r="F25" s="21" t="s">
        <v>27</v>
      </c>
      <c r="G25" s="19" t="s">
        <v>62</v>
      </c>
    </row>
    <row r="26" spans="2:7" ht="28.15" customHeight="1" x14ac:dyDescent="0.25">
      <c r="B26" s="16" t="s">
        <v>91</v>
      </c>
      <c r="C26" s="23" t="s">
        <v>92</v>
      </c>
      <c r="D26" s="22" t="s">
        <v>26</v>
      </c>
      <c r="E26" s="22">
        <v>884.2</v>
      </c>
      <c r="F26" s="21" t="s">
        <v>27</v>
      </c>
      <c r="G26" s="19" t="s">
        <v>11</v>
      </c>
    </row>
    <row r="27" spans="2:7" ht="28.15" customHeight="1" x14ac:dyDescent="0.25">
      <c r="B27" s="16" t="s">
        <v>93</v>
      </c>
      <c r="C27" s="23" t="s">
        <v>94</v>
      </c>
      <c r="D27" s="22" t="s">
        <v>31</v>
      </c>
      <c r="E27" s="22">
        <v>123.55</v>
      </c>
      <c r="F27" s="21" t="s">
        <v>27</v>
      </c>
      <c r="G27" s="19" t="s">
        <v>30</v>
      </c>
    </row>
    <row r="28" spans="2:7" ht="28.15" customHeight="1" x14ac:dyDescent="0.25">
      <c r="B28" s="16" t="s">
        <v>95</v>
      </c>
      <c r="C28" s="23" t="s">
        <v>96</v>
      </c>
      <c r="D28" s="22" t="s">
        <v>97</v>
      </c>
      <c r="E28" s="22">
        <v>130.38</v>
      </c>
      <c r="F28" s="21" t="s">
        <v>27</v>
      </c>
      <c r="G28" s="19" t="s">
        <v>11</v>
      </c>
    </row>
    <row r="29" spans="2:7" ht="28.15" customHeight="1" x14ac:dyDescent="0.25">
      <c r="B29" s="16" t="s">
        <v>45</v>
      </c>
      <c r="C29" s="23" t="s">
        <v>49</v>
      </c>
      <c r="D29" s="22" t="s">
        <v>26</v>
      </c>
      <c r="E29" s="22">
        <f>264.85+609.88+82.71+169.78+48.07</f>
        <v>1175.29</v>
      </c>
      <c r="F29" s="21" t="s">
        <v>27</v>
      </c>
      <c r="G29" s="19" t="s">
        <v>11</v>
      </c>
    </row>
    <row r="30" spans="2:7" ht="28.15" customHeight="1" x14ac:dyDescent="0.25">
      <c r="B30" s="16" t="s">
        <v>98</v>
      </c>
      <c r="C30" s="23" t="s">
        <v>99</v>
      </c>
      <c r="D30" s="22" t="s">
        <v>100</v>
      </c>
      <c r="E30" s="22">
        <f>13.03+106.75</f>
        <v>119.78</v>
      </c>
      <c r="F30" s="21" t="s">
        <v>27</v>
      </c>
      <c r="G30" s="19" t="s">
        <v>11</v>
      </c>
    </row>
    <row r="31" spans="2:7" ht="28.15" customHeight="1" x14ac:dyDescent="0.25">
      <c r="B31" s="16" t="s">
        <v>102</v>
      </c>
      <c r="C31" s="23" t="s">
        <v>103</v>
      </c>
      <c r="D31" s="22" t="s">
        <v>41</v>
      </c>
      <c r="E31" s="22">
        <f>133.33+165.77</f>
        <v>299.10000000000002</v>
      </c>
      <c r="F31" s="21" t="s">
        <v>27</v>
      </c>
      <c r="G31" s="19" t="s">
        <v>77</v>
      </c>
    </row>
    <row r="32" spans="2:7" ht="28.15" customHeight="1" x14ac:dyDescent="0.25">
      <c r="B32" s="16" t="s">
        <v>104</v>
      </c>
      <c r="C32" s="23" t="s">
        <v>105</v>
      </c>
      <c r="D32" s="22" t="s">
        <v>106</v>
      </c>
      <c r="E32" s="22">
        <v>142.5</v>
      </c>
      <c r="F32" s="21" t="s">
        <v>27</v>
      </c>
      <c r="G32" s="19" t="s">
        <v>11</v>
      </c>
    </row>
    <row r="33" spans="2:7" ht="28.15" customHeight="1" x14ac:dyDescent="0.25">
      <c r="B33" s="16" t="s">
        <v>107</v>
      </c>
      <c r="C33" s="23" t="s">
        <v>108</v>
      </c>
      <c r="D33" s="22" t="s">
        <v>42</v>
      </c>
      <c r="E33" s="22">
        <v>120</v>
      </c>
      <c r="F33" s="21" t="s">
        <v>27</v>
      </c>
      <c r="G33" s="19" t="s">
        <v>47</v>
      </c>
    </row>
    <row r="34" spans="2:7" ht="28.15" customHeight="1" x14ac:dyDescent="0.25">
      <c r="B34" s="16" t="s">
        <v>109</v>
      </c>
      <c r="C34" s="23" t="s">
        <v>110</v>
      </c>
      <c r="D34" s="22" t="s">
        <v>41</v>
      </c>
      <c r="E34" s="22">
        <f>1.5+22.4+31.88</f>
        <v>55.78</v>
      </c>
      <c r="F34" s="21" t="s">
        <v>27</v>
      </c>
      <c r="G34" s="19" t="s">
        <v>77</v>
      </c>
    </row>
    <row r="35" spans="2:7" ht="28.15" customHeight="1" x14ac:dyDescent="0.25">
      <c r="B35" s="16" t="s">
        <v>111</v>
      </c>
      <c r="C35" s="23" t="s">
        <v>112</v>
      </c>
      <c r="D35" s="22" t="s">
        <v>29</v>
      </c>
      <c r="E35" s="22">
        <v>1194.55</v>
      </c>
      <c r="F35" s="21" t="s">
        <v>27</v>
      </c>
      <c r="G35" s="19" t="s">
        <v>11</v>
      </c>
    </row>
    <row r="36" spans="2:7" ht="28.15" customHeight="1" x14ac:dyDescent="0.25">
      <c r="B36" s="16" t="s">
        <v>113</v>
      </c>
      <c r="C36" s="23" t="s">
        <v>114</v>
      </c>
      <c r="D36" s="22" t="s">
        <v>106</v>
      </c>
      <c r="E36" s="22">
        <v>459.13</v>
      </c>
      <c r="F36" s="21" t="s">
        <v>27</v>
      </c>
      <c r="G36" s="19" t="s">
        <v>51</v>
      </c>
    </row>
    <row r="37" spans="2:7" ht="28.15" customHeight="1" x14ac:dyDescent="0.25">
      <c r="B37" s="16" t="s">
        <v>115</v>
      </c>
      <c r="C37" s="23" t="s">
        <v>116</v>
      </c>
      <c r="D37" s="22" t="s">
        <v>29</v>
      </c>
      <c r="E37" s="22">
        <v>109.99</v>
      </c>
      <c r="F37" s="21" t="s">
        <v>27</v>
      </c>
      <c r="G37" s="19" t="s">
        <v>11</v>
      </c>
    </row>
    <row r="38" spans="2:7" ht="28.15" customHeight="1" x14ac:dyDescent="0.25">
      <c r="B38" s="16" t="s">
        <v>117</v>
      </c>
      <c r="C38" s="23" t="s">
        <v>118</v>
      </c>
      <c r="D38" s="22" t="s">
        <v>119</v>
      </c>
      <c r="E38" s="22">
        <v>150</v>
      </c>
      <c r="F38" s="21" t="s">
        <v>27</v>
      </c>
      <c r="G38" s="19" t="s">
        <v>146</v>
      </c>
    </row>
    <row r="39" spans="2:7" ht="28.15" customHeight="1" x14ac:dyDescent="0.25">
      <c r="B39" s="16" t="s">
        <v>120</v>
      </c>
      <c r="C39" s="23" t="s">
        <v>121</v>
      </c>
      <c r="D39" s="22" t="s">
        <v>122</v>
      </c>
      <c r="E39" s="22">
        <f>100+100</f>
        <v>200</v>
      </c>
      <c r="F39" s="21" t="s">
        <v>27</v>
      </c>
      <c r="G39" s="19" t="s">
        <v>62</v>
      </c>
    </row>
    <row r="40" spans="2:7" ht="28.15" customHeight="1" x14ac:dyDescent="0.25">
      <c r="B40" s="16" t="s">
        <v>123</v>
      </c>
      <c r="C40" s="23" t="s">
        <v>124</v>
      </c>
      <c r="D40" s="22" t="s">
        <v>26</v>
      </c>
      <c r="E40" s="22">
        <v>343.75</v>
      </c>
      <c r="F40" s="21" t="s">
        <v>27</v>
      </c>
      <c r="G40" s="19" t="s">
        <v>147</v>
      </c>
    </row>
    <row r="41" spans="2:7" ht="28.15" customHeight="1" x14ac:dyDescent="0.25">
      <c r="B41" s="16" t="s">
        <v>44</v>
      </c>
      <c r="C41" s="23" t="s">
        <v>56</v>
      </c>
      <c r="D41" s="22" t="s">
        <v>41</v>
      </c>
      <c r="E41" s="22">
        <v>100.38</v>
      </c>
      <c r="F41" s="21" t="s">
        <v>27</v>
      </c>
      <c r="G41" s="19" t="s">
        <v>11</v>
      </c>
    </row>
    <row r="42" spans="2:7" ht="28.15" customHeight="1" x14ac:dyDescent="0.25">
      <c r="B42" s="16" t="s">
        <v>125</v>
      </c>
      <c r="C42" s="23" t="s">
        <v>126</v>
      </c>
      <c r="D42" s="22" t="s">
        <v>41</v>
      </c>
      <c r="E42" s="22">
        <v>41</v>
      </c>
      <c r="F42" s="21" t="s">
        <v>27</v>
      </c>
      <c r="G42" s="19" t="s">
        <v>54</v>
      </c>
    </row>
    <row r="43" spans="2:7" ht="28.15" customHeight="1" x14ac:dyDescent="0.25">
      <c r="B43" s="16" t="s">
        <v>125</v>
      </c>
      <c r="C43" s="23" t="s">
        <v>126</v>
      </c>
      <c r="D43" s="22" t="s">
        <v>41</v>
      </c>
      <c r="E43" s="22">
        <v>8.8000000000000007</v>
      </c>
      <c r="F43" s="21" t="s">
        <v>27</v>
      </c>
      <c r="G43" s="19" t="s">
        <v>57</v>
      </c>
    </row>
    <row r="44" spans="2:7" ht="28.15" customHeight="1" x14ac:dyDescent="0.25">
      <c r="B44" s="16" t="s">
        <v>46</v>
      </c>
      <c r="C44" s="23" t="s">
        <v>58</v>
      </c>
      <c r="D44" s="22" t="s">
        <v>26</v>
      </c>
      <c r="E44" s="22">
        <v>43.8</v>
      </c>
      <c r="F44" s="21" t="s">
        <v>27</v>
      </c>
      <c r="G44" s="19" t="s">
        <v>59</v>
      </c>
    </row>
    <row r="45" spans="2:7" ht="28.15" customHeight="1" x14ac:dyDescent="0.25">
      <c r="B45" s="16" t="s">
        <v>128</v>
      </c>
      <c r="C45" s="23" t="s">
        <v>129</v>
      </c>
      <c r="D45" s="22" t="s">
        <v>130</v>
      </c>
      <c r="E45" s="22">
        <v>327.2</v>
      </c>
      <c r="F45" s="21" t="s">
        <v>27</v>
      </c>
      <c r="G45" s="19" t="s">
        <v>30</v>
      </c>
    </row>
    <row r="46" spans="2:7" ht="28.15" customHeight="1" x14ac:dyDescent="0.25">
      <c r="B46" s="16" t="s">
        <v>131</v>
      </c>
      <c r="C46" s="23" t="s">
        <v>132</v>
      </c>
      <c r="D46" s="22" t="s">
        <v>29</v>
      </c>
      <c r="E46" s="22">
        <v>90</v>
      </c>
      <c r="F46" s="21" t="s">
        <v>27</v>
      </c>
      <c r="G46" s="19" t="s">
        <v>30</v>
      </c>
    </row>
    <row r="47" spans="2:7" ht="42.75" customHeight="1" x14ac:dyDescent="0.25">
      <c r="B47" s="16" t="s">
        <v>133</v>
      </c>
      <c r="C47" s="23" t="s">
        <v>134</v>
      </c>
      <c r="D47" s="22" t="s">
        <v>41</v>
      </c>
      <c r="E47" s="22">
        <v>163.26</v>
      </c>
      <c r="F47" s="21" t="s">
        <v>27</v>
      </c>
      <c r="G47" s="19" t="s">
        <v>52</v>
      </c>
    </row>
    <row r="48" spans="2:7" ht="27" customHeight="1" x14ac:dyDescent="0.25">
      <c r="B48" s="16" t="s">
        <v>135</v>
      </c>
      <c r="C48" s="23" t="s">
        <v>136</v>
      </c>
      <c r="D48" s="22" t="s">
        <v>41</v>
      </c>
      <c r="E48" s="22">
        <v>100</v>
      </c>
      <c r="F48" s="21" t="s">
        <v>27</v>
      </c>
      <c r="G48" s="19" t="s">
        <v>47</v>
      </c>
    </row>
    <row r="49" spans="2:8" ht="25.5" customHeight="1" x14ac:dyDescent="0.25">
      <c r="B49" s="16" t="s">
        <v>137</v>
      </c>
      <c r="C49" s="23" t="s">
        <v>138</v>
      </c>
      <c r="D49" s="22" t="s">
        <v>41</v>
      </c>
      <c r="E49" s="22">
        <v>22.14</v>
      </c>
      <c r="F49" s="21" t="s">
        <v>27</v>
      </c>
      <c r="G49" s="19" t="s">
        <v>11</v>
      </c>
    </row>
    <row r="50" spans="2:8" ht="28.15" customHeight="1" x14ac:dyDescent="0.25">
      <c r="B50" s="16" t="s">
        <v>40</v>
      </c>
      <c r="C50" s="23" t="s">
        <v>50</v>
      </c>
      <c r="D50" s="22" t="s">
        <v>41</v>
      </c>
      <c r="E50" s="22">
        <v>215</v>
      </c>
      <c r="F50" s="21" t="s">
        <v>27</v>
      </c>
      <c r="G50" s="19" t="s">
        <v>55</v>
      </c>
    </row>
    <row r="51" spans="2:8" ht="28.15" customHeight="1" x14ac:dyDescent="0.25">
      <c r="B51" s="16" t="s">
        <v>139</v>
      </c>
      <c r="C51" s="23" t="s">
        <v>140</v>
      </c>
      <c r="D51" s="22" t="s">
        <v>26</v>
      </c>
      <c r="E51" s="22">
        <v>25</v>
      </c>
      <c r="F51" s="21" t="s">
        <v>27</v>
      </c>
      <c r="G51" s="19" t="s">
        <v>57</v>
      </c>
    </row>
    <row r="52" spans="2:8" ht="28.15" customHeight="1" x14ac:dyDescent="0.25">
      <c r="B52" s="16" t="s">
        <v>142</v>
      </c>
      <c r="C52" s="23" t="s">
        <v>143</v>
      </c>
      <c r="D52" s="22" t="s">
        <v>144</v>
      </c>
      <c r="E52" s="22">
        <v>443.06</v>
      </c>
      <c r="F52" s="21" t="s">
        <v>27</v>
      </c>
      <c r="G52" s="19" t="s">
        <v>11</v>
      </c>
    </row>
    <row r="53" spans="2:8" s="34" customFormat="1" ht="38.25" customHeight="1" x14ac:dyDescent="0.25">
      <c r="B53" s="29" t="s">
        <v>23</v>
      </c>
      <c r="C53" s="30"/>
      <c r="D53" s="31"/>
      <c r="E53" s="31">
        <f>SUM(E8:E52)</f>
        <v>14065.779999999999</v>
      </c>
      <c r="F53" s="32"/>
      <c r="G53" s="33"/>
      <c r="H53" s="4"/>
    </row>
    <row r="54" spans="2:8" x14ac:dyDescent="0.25">
      <c r="B54" s="8"/>
      <c r="C54" s="10"/>
      <c r="D54" s="10"/>
      <c r="E54" s="10" t="s">
        <v>14</v>
      </c>
      <c r="F54" s="10"/>
      <c r="G54" s="15"/>
    </row>
    <row r="56" spans="2:8" x14ac:dyDescent="0.25">
      <c r="B56" t="s">
        <v>8</v>
      </c>
    </row>
    <row r="57" spans="2:8" x14ac:dyDescent="0.25">
      <c r="B57" t="s">
        <v>15</v>
      </c>
    </row>
    <row r="58" spans="2:8" x14ac:dyDescent="0.25">
      <c r="B58" t="s">
        <v>9</v>
      </c>
    </row>
  </sheetData>
  <mergeCells count="3">
    <mergeCell ref="B2:G2"/>
    <mergeCell ref="B4:G4"/>
    <mergeCell ref="C3:E3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3"/>
  <sheetViews>
    <sheetView tabSelected="1" workbookViewId="0">
      <selection activeCell="C19" sqref="C19"/>
    </sheetView>
  </sheetViews>
  <sheetFormatPr defaultRowHeight="15" x14ac:dyDescent="0.25"/>
  <cols>
    <col min="2" max="2" width="38.7109375" customWidth="1"/>
    <col min="3" max="3" width="25.28515625" customWidth="1"/>
    <col min="4" max="4" width="35.28515625" customWidth="1"/>
    <col min="5" max="5" width="24.28515625" customWidth="1"/>
  </cols>
  <sheetData>
    <row r="1" spans="2:8" ht="18" x14ac:dyDescent="0.25">
      <c r="B1" s="1"/>
      <c r="C1" s="3"/>
      <c r="D1" s="1"/>
      <c r="E1" s="2"/>
    </row>
    <row r="2" spans="2:8" ht="18" customHeight="1" x14ac:dyDescent="0.25">
      <c r="B2" s="35" t="s">
        <v>16</v>
      </c>
      <c r="C2" s="35"/>
      <c r="D2" s="35"/>
      <c r="E2" s="4"/>
    </row>
    <row r="3" spans="2:8" x14ac:dyDescent="0.25">
      <c r="B3" s="38" t="s">
        <v>22</v>
      </c>
      <c r="C3" s="38"/>
      <c r="D3" s="38"/>
      <c r="E3" s="2"/>
    </row>
    <row r="4" spans="2:8" x14ac:dyDescent="0.25">
      <c r="B4" s="36" t="s">
        <v>66</v>
      </c>
      <c r="C4" s="37"/>
      <c r="D4" s="37"/>
    </row>
    <row r="5" spans="2:8" ht="18" x14ac:dyDescent="0.25">
      <c r="B5" s="13" t="s">
        <v>5</v>
      </c>
      <c r="C5" s="12"/>
      <c r="D5" s="9"/>
    </row>
    <row r="6" spans="2:8" ht="65.45" customHeight="1" x14ac:dyDescent="0.25">
      <c r="B6" s="5" t="s">
        <v>4</v>
      </c>
      <c r="C6" s="5" t="s">
        <v>7</v>
      </c>
      <c r="D6" s="5" t="s">
        <v>6</v>
      </c>
    </row>
    <row r="7" spans="2:8" s="7" customFormat="1" ht="18.600000000000001" customHeight="1" x14ac:dyDescent="0.2">
      <c r="B7" s="6">
        <v>1</v>
      </c>
      <c r="C7" s="6">
        <v>2</v>
      </c>
      <c r="D7" s="6">
        <v>3</v>
      </c>
    </row>
    <row r="8" spans="2:8" ht="30" customHeight="1" x14ac:dyDescent="0.25">
      <c r="B8" s="14" t="s">
        <v>28</v>
      </c>
      <c r="C8" s="11">
        <v>854.07</v>
      </c>
      <c r="D8" s="26" t="s">
        <v>19</v>
      </c>
      <c r="H8" s="20"/>
    </row>
    <row r="9" spans="2:8" ht="30" customHeight="1" x14ac:dyDescent="0.25">
      <c r="B9" s="14" t="s">
        <v>28</v>
      </c>
      <c r="C9" s="11">
        <v>140.91999999999999</v>
      </c>
      <c r="D9" s="26" t="s">
        <v>20</v>
      </c>
      <c r="H9" s="20"/>
    </row>
    <row r="10" spans="2:8" ht="30" customHeight="1" x14ac:dyDescent="0.25">
      <c r="B10" s="14" t="s">
        <v>28</v>
      </c>
      <c r="C10" s="11">
        <v>99</v>
      </c>
      <c r="D10" s="26" t="s">
        <v>21</v>
      </c>
      <c r="H10" s="20"/>
    </row>
    <row r="11" spans="2:8" ht="30" customHeight="1" x14ac:dyDescent="0.25">
      <c r="B11" s="14" t="s">
        <v>18</v>
      </c>
      <c r="C11" s="11">
        <v>116756.97</v>
      </c>
      <c r="D11" s="24" t="s">
        <v>19</v>
      </c>
      <c r="H11" s="20"/>
    </row>
    <row r="12" spans="2:8" ht="30" customHeight="1" x14ac:dyDescent="0.25">
      <c r="B12" s="14" t="s">
        <v>18</v>
      </c>
      <c r="C12" s="11">
        <v>19264.89</v>
      </c>
      <c r="D12" s="25" t="s">
        <v>20</v>
      </c>
      <c r="H12" s="20"/>
    </row>
    <row r="13" spans="2:8" ht="30" customHeight="1" x14ac:dyDescent="0.25">
      <c r="B13" s="14" t="s">
        <v>18</v>
      </c>
      <c r="C13" s="11">
        <v>542.22</v>
      </c>
      <c r="D13" s="25" t="s">
        <v>73</v>
      </c>
      <c r="H13" s="20"/>
    </row>
    <row r="14" spans="2:8" ht="30" customHeight="1" x14ac:dyDescent="0.25">
      <c r="B14" s="14" t="s">
        <v>18</v>
      </c>
      <c r="C14" s="11">
        <f>7000+1041.44</f>
        <v>8041.4400000000005</v>
      </c>
      <c r="D14" s="25" t="s">
        <v>127</v>
      </c>
      <c r="H14" s="20"/>
    </row>
    <row r="15" spans="2:8" ht="30" customHeight="1" x14ac:dyDescent="0.25">
      <c r="B15" s="14" t="s">
        <v>18</v>
      </c>
      <c r="C15" s="11">
        <v>402.35</v>
      </c>
      <c r="D15" s="25" t="s">
        <v>70</v>
      </c>
      <c r="H15" s="20"/>
    </row>
    <row r="16" spans="2:8" ht="30" customHeight="1" x14ac:dyDescent="0.25">
      <c r="B16" s="14" t="s">
        <v>28</v>
      </c>
      <c r="C16" s="11">
        <v>4329.3</v>
      </c>
      <c r="D16" s="25" t="s">
        <v>21</v>
      </c>
      <c r="H16" s="20"/>
    </row>
    <row r="17" spans="2:8" ht="30" customHeight="1" x14ac:dyDescent="0.25">
      <c r="B17" s="14" t="s">
        <v>28</v>
      </c>
      <c r="C17" s="11">
        <f>370.1+35.84+337.68+50.84</f>
        <v>794.46000000000015</v>
      </c>
      <c r="D17" s="25" t="s">
        <v>30</v>
      </c>
      <c r="H17" s="20"/>
    </row>
    <row r="18" spans="2:8" ht="30" customHeight="1" x14ac:dyDescent="0.25">
      <c r="B18" s="14" t="s">
        <v>69</v>
      </c>
      <c r="C18" s="11">
        <f>24+16+198.26</f>
        <v>238.26</v>
      </c>
      <c r="D18" s="19" t="s">
        <v>47</v>
      </c>
      <c r="H18" s="20"/>
    </row>
    <row r="19" spans="2:8" ht="30" customHeight="1" x14ac:dyDescent="0.25">
      <c r="B19" s="14" t="s">
        <v>23</v>
      </c>
      <c r="C19" s="27">
        <f>SUM(C8:C18)</f>
        <v>151463.88</v>
      </c>
      <c r="D19" s="25"/>
      <c r="H19" s="20"/>
    </row>
    <row r="20" spans="2:8" x14ac:dyDescent="0.25">
      <c r="B20" s="28"/>
      <c r="C20" s="28"/>
      <c r="D20" s="28"/>
    </row>
    <row r="21" spans="2:8" x14ac:dyDescent="0.25">
      <c r="B21" t="s">
        <v>8</v>
      </c>
    </row>
    <row r="22" spans="2:8" x14ac:dyDescent="0.25">
      <c r="B22" t="s">
        <v>15</v>
      </c>
    </row>
    <row r="23" spans="2:8" x14ac:dyDescent="0.25">
      <c r="B23" t="s">
        <v>9</v>
      </c>
    </row>
  </sheetData>
  <mergeCells count="3">
    <mergeCell ref="B2:D2"/>
    <mergeCell ref="B4:D4"/>
    <mergeCell ref="B3:D3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Admin</cp:lastModifiedBy>
  <cp:lastPrinted>2024-02-13T12:57:17Z</cp:lastPrinted>
  <dcterms:created xsi:type="dcterms:W3CDTF">2022-08-12T12:51:27Z</dcterms:created>
  <dcterms:modified xsi:type="dcterms:W3CDTF">2024-04-18T07:21:06Z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PKDP.xlsx</vt:lpwstr>
  </property>
</Properties>
</file>